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75" windowWidth="15870" windowHeight="1159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<sst xmlns="http://schemas.openxmlformats.org/spreadsheetml/2006/main" count="28" uniqueCount="26">
  <si>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金額</t>
  </si>
  <si>
    <t>成人・高校以下</t>
  </si>
  <si>
    <t>協会登録</t>
  </si>
  <si>
    <t>在住等</t>
  </si>
  <si>
    <t>フリガナ</t>
  </si>
  <si>
    <r>
      <t>ランク　　　（</t>
    </r>
    <r>
      <rPr>
        <sz val="9"/>
        <rFont val="ＭＳ Ｐゴシック"/>
        <family val="3"/>
      </rPr>
      <t>▼</t>
    </r>
    <r>
      <rPr>
        <sz val="10"/>
        <rFont val="ＭＳ Ｐゴシック"/>
        <family val="3"/>
      </rPr>
      <t>から選択）</t>
    </r>
  </si>
  <si>
    <t>合計金額</t>
  </si>
  <si>
    <r>
      <t>☆振込先：ゆうちょ銀行　記号</t>
    </r>
    <r>
      <rPr>
        <b/>
        <sz val="10"/>
        <rFont val="ＭＳ Ｐゴシック"/>
        <family val="3"/>
      </rPr>
      <t>10060</t>
    </r>
    <r>
      <rPr>
        <sz val="10"/>
        <rFont val="ＭＳ Ｐゴシック"/>
        <family val="3"/>
      </rPr>
      <t>　番号</t>
    </r>
    <r>
      <rPr>
        <b/>
        <sz val="10"/>
        <rFont val="ＭＳ Ｐゴシック"/>
        <family val="3"/>
      </rPr>
      <t>52836071　ｳﾗﾔｽｼﾊﾞﾄﾞﾐﾝﾄﾝｷｮｳｶｲ</t>
    </r>
  </si>
  <si>
    <t>市内在勤・在学の場合は所在地と名称：</t>
  </si>
  <si>
    <t>高校以下</t>
  </si>
  <si>
    <t>携帯電話番号</t>
  </si>
  <si>
    <t>成人</t>
  </si>
  <si>
    <t>申込者</t>
  </si>
  <si>
    <t>人数</t>
  </si>
  <si>
    <t>無（一般）</t>
  </si>
  <si>
    <t>有（会員）</t>
  </si>
  <si>
    <t>クラブ名</t>
  </si>
  <si>
    <t>下記を記入してinfo@badminton-urayasu.jpへメールして下さい。</t>
  </si>
  <si>
    <t>９時</t>
  </si>
  <si>
    <t>大会期日</t>
  </si>
  <si>
    <t>浦安市バドミントン協会</t>
  </si>
  <si>
    <t>氏名（フルネーム）
　　姓　　　　　名</t>
  </si>
  <si>
    <t>☆締切り後に返信メールがない場合は再度連絡お願いします</t>
  </si>
  <si>
    <t>振込人口座名義（申込者と異なる場合記入）</t>
  </si>
  <si>
    <t>所属クラブ
ｼﾞｭﾆｱは学年も</t>
  </si>
  <si>
    <t>2019年秋季市民大会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</si>
</sst>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&quot;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name val="ＭＳ Ｐゴシック"/>
      <family val="3"/>
    </font>
    <font>
      <u val="single"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0" fillId="0" borderId="0" xfId="61" applyAlignment="1">
      <alignment vertical="center"/>
      <protection/>
    </xf>
    <xf numFmtId="0" fontId="0" fillId="0" borderId="0" xfId="61" applyAlignment="1">
      <alignment horizontal="center" vertical="center"/>
      <protection/>
    </xf>
    <xf numFmtId="0" fontId="0" fillId="0" borderId="0" xfId="61" applyAlignment="1">
      <alignment vertical="center" wrapText="1" shrinkToFit="1"/>
      <protection/>
    </xf>
    <xf numFmtId="5" fontId="0" fillId="0" borderId="10" xfId="61" applyNumberFormat="1" applyFill="1" applyBorder="1" applyAlignment="1">
      <alignment horizontal="right" vertical="center"/>
      <protection/>
    </xf>
    <xf numFmtId="5" fontId="0" fillId="0" borderId="11" xfId="61" applyNumberFormat="1" applyFill="1" applyBorder="1" applyAlignment="1">
      <alignment horizontal="right"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2" xfId="61" applyBorder="1">
      <alignment vertical="center"/>
      <protection/>
    </xf>
    <xf numFmtId="0" fontId="0" fillId="0" borderId="12" xfId="61" applyBorder="1" applyAlignment="1">
      <alignment vertical="center" wrapText="1" shrinkToFit="1"/>
      <protection/>
    </xf>
    <xf numFmtId="0" fontId="0" fillId="0" borderId="11" xfId="6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wrapText="1" shrinkToFit="1"/>
      <protection/>
    </xf>
    <xf numFmtId="0" fontId="5" fillId="0" borderId="0" xfId="0" applyFont="1" applyAlignment="1">
      <alignment/>
    </xf>
    <xf numFmtId="5" fontId="6" fillId="0" borderId="13" xfId="61" applyNumberFormat="1" applyFont="1" applyBorder="1" applyAlignment="1">
      <alignment horizontal="right"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left" vertical="center"/>
      <protection/>
    </xf>
    <xf numFmtId="176" fontId="0" fillId="0" borderId="12" xfId="61" applyNumberFormat="1" applyFont="1" applyBorder="1">
      <alignment vertical="center"/>
      <protection/>
    </xf>
    <xf numFmtId="5" fontId="6" fillId="0" borderId="12" xfId="61" applyNumberFormat="1" applyFont="1" applyBorder="1" applyAlignment="1">
      <alignment horizontal="right" vertical="center"/>
      <protection/>
    </xf>
    <xf numFmtId="0" fontId="0" fillId="0" borderId="12" xfId="61" applyFont="1" applyBorder="1">
      <alignment vertical="center"/>
      <protection/>
    </xf>
    <xf numFmtId="0" fontId="8" fillId="0" borderId="0" xfId="61" applyFont="1">
      <alignment vertical="center"/>
      <protection/>
    </xf>
    <xf numFmtId="5" fontId="0" fillId="0" borderId="12" xfId="61" applyNumberFormat="1" applyBorder="1" applyAlignment="1">
      <alignment horizontal="center" vertical="center"/>
      <protection/>
    </xf>
    <xf numFmtId="5" fontId="0" fillId="0" borderId="12" xfId="61" applyNumberFormat="1" applyBorder="1" applyAlignment="1">
      <alignment vertical="center"/>
      <protection/>
    </xf>
    <xf numFmtId="0" fontId="0" fillId="0" borderId="13" xfId="61" applyBorder="1">
      <alignment vertical="center"/>
      <protection/>
    </xf>
    <xf numFmtId="0" fontId="9" fillId="0" borderId="0" xfId="61" applyFont="1" applyAlignment="1">
      <alignment vertical="center" wrapText="1" shrinkToFit="1"/>
      <protection/>
    </xf>
    <xf numFmtId="0" fontId="0" fillId="0" borderId="12" xfId="61" applyFont="1" applyBorder="1" applyAlignment="1">
      <alignment horizontal="center" vertical="center"/>
      <protection/>
    </xf>
    <xf numFmtId="0" fontId="9" fillId="0" borderId="0" xfId="61" applyFont="1">
      <alignment vertical="center"/>
      <protection/>
    </xf>
    <xf numFmtId="0" fontId="0" fillId="0" borderId="14" xfId="61" applyBorder="1" applyAlignment="1">
      <alignment horizontal="center" vertical="center"/>
      <protection/>
    </xf>
    <xf numFmtId="0" fontId="11" fillId="0" borderId="14" xfId="61" applyFont="1" applyBorder="1">
      <alignment vertical="center"/>
      <protection/>
    </xf>
    <xf numFmtId="0" fontId="0" fillId="0" borderId="0" xfId="0" applyAlignment="1">
      <alignment vertical="center"/>
    </xf>
    <xf numFmtId="14" fontId="0" fillId="0" borderId="0" xfId="61" applyNumberFormat="1" applyAlignment="1">
      <alignment vertical="center"/>
      <protection/>
    </xf>
    <xf numFmtId="0" fontId="0" fillId="0" borderId="15" xfId="0" applyBorder="1" applyAlignment="1">
      <alignment vertical="center"/>
    </xf>
    <xf numFmtId="0" fontId="0" fillId="0" borderId="16" xfId="61" applyFont="1" applyBorder="1">
      <alignment vertical="center"/>
      <protection/>
    </xf>
    <xf numFmtId="0" fontId="0" fillId="0" borderId="16" xfId="61" applyBorder="1">
      <alignment vertical="center"/>
      <protection/>
    </xf>
    <xf numFmtId="0" fontId="0" fillId="0" borderId="17" xfId="61" applyFont="1" applyBorder="1">
      <alignment vertical="center"/>
      <protection/>
    </xf>
    <xf numFmtId="0" fontId="0" fillId="0" borderId="17" xfId="61" applyBorder="1">
      <alignment vertical="center"/>
      <protection/>
    </xf>
    <xf numFmtId="0" fontId="0" fillId="0" borderId="11" xfId="61" applyFont="1" applyBorder="1">
      <alignment vertical="center"/>
      <protection/>
    </xf>
    <xf numFmtId="0" fontId="0" fillId="0" borderId="12" xfId="61" applyFont="1" applyBorder="1" applyAlignment="1">
      <alignment horizontal="center" vertical="center" wrapText="1"/>
      <protection/>
    </xf>
    <xf numFmtId="0" fontId="0" fillId="0" borderId="16" xfId="61" applyFont="1" applyBorder="1">
      <alignment vertical="center"/>
      <protection/>
    </xf>
    <xf numFmtId="0" fontId="0" fillId="0" borderId="18" xfId="61" applyBorder="1">
      <alignment vertical="center"/>
      <protection/>
    </xf>
    <xf numFmtId="0" fontId="0" fillId="0" borderId="12" xfId="61" applyBorder="1" applyAlignment="1">
      <alignment horizontal="center" vertical="center"/>
      <protection/>
    </xf>
    <xf numFmtId="0" fontId="4" fillId="0" borderId="11" xfId="61" applyFont="1" applyBorder="1" applyAlignment="1">
      <alignment vertical="center" wrapText="1"/>
      <protection/>
    </xf>
    <xf numFmtId="0" fontId="4" fillId="0" borderId="10" xfId="0" applyFont="1" applyBorder="1" applyAlignment="1">
      <alignment vertical="center"/>
    </xf>
    <xf numFmtId="0" fontId="10" fillId="0" borderId="0" xfId="43" applyAlignment="1" applyProtection="1">
      <alignment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4" fillId="0" borderId="11" xfId="61" applyFont="1" applyBorder="1" applyAlignment="1">
      <alignment horizontal="left" vertical="center"/>
      <protection/>
    </xf>
    <xf numFmtId="0" fontId="4" fillId="0" borderId="13" xfId="61" applyFont="1" applyBorder="1" applyAlignment="1">
      <alignment horizontal="left" vertical="center"/>
      <protection/>
    </xf>
    <xf numFmtId="0" fontId="4" fillId="0" borderId="10" xfId="61" applyFont="1" applyBorder="1" applyAlignment="1">
      <alignment horizontal="left" vertical="center"/>
      <protection/>
    </xf>
    <xf numFmtId="0" fontId="0" fillId="0" borderId="14" xfId="61" applyFont="1" applyBorder="1" applyAlignment="1">
      <alignment horizontal="left" vertical="center" shrinkToFit="1"/>
      <protection/>
    </xf>
    <xf numFmtId="0" fontId="0" fillId="0" borderId="13" xfId="61" applyFont="1" applyBorder="1" applyAlignment="1">
      <alignment horizontal="left" vertical="center"/>
      <protection/>
    </xf>
    <xf numFmtId="0" fontId="0" fillId="0" borderId="13" xfId="61" applyBorder="1" applyAlignment="1">
      <alignment horizontal="left" vertical="center"/>
      <protection/>
    </xf>
    <xf numFmtId="0" fontId="0" fillId="0" borderId="10" xfId="61" applyBorder="1" applyAlignment="1">
      <alignment horizontal="left" vertical="center"/>
      <protection/>
    </xf>
    <xf numFmtId="0" fontId="12" fillId="0" borderId="14" xfId="43" applyFont="1" applyBorder="1" applyAlignment="1" applyProtection="1">
      <alignment horizontal="center" vertical="center" wrapText="1" shrinkToFit="1"/>
      <protection/>
    </xf>
    <xf numFmtId="0" fontId="0" fillId="0" borderId="14" xfId="0" applyFont="1" applyBorder="1" applyAlignment="1">
      <alignment vertical="center" wrapText="1" shrinkToFit="1"/>
    </xf>
    <xf numFmtId="0" fontId="0" fillId="0" borderId="11" xfId="6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大会申込書（改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chi4@gmail.com" TargetMode="External" /><Relationship Id="rId2" Type="http://schemas.openxmlformats.org/officeDocument/2006/relationships/hyperlink" Target="mailto:info@badminton-urayasu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E5" sqref="E5:F5"/>
    </sheetView>
  </sheetViews>
  <sheetFormatPr defaultColWidth="9.00390625" defaultRowHeight="13.5"/>
  <cols>
    <col min="1" max="1" width="3.375" style="1" customWidth="1"/>
    <col min="2" max="2" width="10.625" style="4" customWidth="1"/>
    <col min="3" max="3" width="8.00390625" style="1" customWidth="1"/>
    <col min="4" max="4" width="7.50390625" style="1" customWidth="1"/>
    <col min="5" max="5" width="12.25390625" style="3" customWidth="1"/>
    <col min="6" max="6" width="7.125" style="3" customWidth="1"/>
    <col min="7" max="7" width="14.625" style="1" customWidth="1"/>
    <col min="8" max="8" width="7.50390625" style="3" customWidth="1"/>
    <col min="9" max="9" width="8.25390625" style="3" customWidth="1"/>
    <col min="10" max="10" width="11.00390625" style="2" customWidth="1"/>
    <col min="11" max="11" width="6.125" style="2" customWidth="1"/>
    <col min="12" max="16384" width="9.00390625" style="1" customWidth="1"/>
  </cols>
  <sheetData>
    <row r="1" spans="1:11" ht="30" customHeight="1">
      <c r="A1" s="31" t="s">
        <v>20</v>
      </c>
      <c r="E1" s="30" t="s">
        <v>25</v>
      </c>
      <c r="F1" s="29"/>
      <c r="I1" s="3" t="s">
        <v>19</v>
      </c>
      <c r="J1" s="32">
        <v>43716</v>
      </c>
      <c r="K1" s="2" t="s">
        <v>18</v>
      </c>
    </row>
    <row r="2" spans="2:11" ht="31.5" customHeight="1">
      <c r="B2" s="45" t="s">
        <v>17</v>
      </c>
      <c r="C2" s="45"/>
      <c r="D2" s="45"/>
      <c r="E2" s="45"/>
      <c r="F2" s="45"/>
      <c r="G2" s="45"/>
      <c r="H2" s="45"/>
      <c r="I2" s="55" t="s">
        <v>22</v>
      </c>
      <c r="J2" s="56"/>
      <c r="K2" s="56"/>
    </row>
    <row r="3" spans="3:11" ht="21.75" customHeight="1">
      <c r="C3" s="28" t="s">
        <v>16</v>
      </c>
      <c r="D3" s="28"/>
      <c r="E3" s="51"/>
      <c r="F3" s="51"/>
      <c r="G3" s="9" t="s">
        <v>2</v>
      </c>
      <c r="H3" s="27" t="s">
        <v>15</v>
      </c>
      <c r="I3" s="27" t="s">
        <v>13</v>
      </c>
      <c r="J3" s="27" t="s">
        <v>14</v>
      </c>
      <c r="K3" s="27" t="s">
        <v>13</v>
      </c>
    </row>
    <row r="4" spans="2:11" ht="18.75" customHeight="1">
      <c r="B4" s="26"/>
      <c r="C4" s="25" t="s">
        <v>12</v>
      </c>
      <c r="D4" s="25"/>
      <c r="E4" s="52"/>
      <c r="F4" s="52"/>
      <c r="G4" s="9" t="s">
        <v>11</v>
      </c>
      <c r="H4" s="23">
        <v>800</v>
      </c>
      <c r="I4" s="8">
        <f>COUNTIF($J$11:$J$30,H4)</f>
        <v>0</v>
      </c>
      <c r="J4" s="24">
        <v>1500</v>
      </c>
      <c r="K4" s="8">
        <f>COUNTIF($J$11:$J$30,J4)</f>
        <v>0</v>
      </c>
    </row>
    <row r="5" spans="3:11" ht="20.25" customHeight="1">
      <c r="C5" s="25" t="s">
        <v>10</v>
      </c>
      <c r="D5" s="25"/>
      <c r="E5" s="53"/>
      <c r="F5" s="53"/>
      <c r="G5" s="9" t="s">
        <v>9</v>
      </c>
      <c r="H5" s="23">
        <v>500</v>
      </c>
      <c r="I5" s="8">
        <f>COUNTIF($J$11:$J$30,H5)</f>
        <v>0</v>
      </c>
      <c r="J5" s="24">
        <v>1000</v>
      </c>
      <c r="K5" s="8">
        <f>COUNTIF($J$11:$J$30,J5)</f>
        <v>0</v>
      </c>
    </row>
    <row r="6" spans="2:12" ht="20.25" customHeight="1">
      <c r="B6" s="1"/>
      <c r="C6" s="38" t="s">
        <v>23</v>
      </c>
      <c r="D6" s="25"/>
      <c r="E6" s="16"/>
      <c r="F6" s="16"/>
      <c r="G6" s="57"/>
      <c r="H6" s="53"/>
      <c r="I6" s="53"/>
      <c r="J6" s="53"/>
      <c r="K6" s="54"/>
      <c r="L6" s="22"/>
    </row>
    <row r="7" spans="3:11" ht="22.5" customHeight="1">
      <c r="C7" s="21" t="s">
        <v>8</v>
      </c>
      <c r="D7" s="21"/>
      <c r="E7" s="8"/>
      <c r="F7" s="8"/>
      <c r="G7" s="53"/>
      <c r="H7" s="53"/>
      <c r="I7" s="53"/>
      <c r="J7" s="53"/>
      <c r="K7" s="54"/>
    </row>
    <row r="8" spans="3:12" ht="23.25" customHeight="1">
      <c r="C8" s="48" t="s">
        <v>7</v>
      </c>
      <c r="D8" s="49"/>
      <c r="E8" s="49"/>
      <c r="F8" s="49"/>
      <c r="G8" s="49"/>
      <c r="H8" s="50"/>
      <c r="I8" s="8" t="s">
        <v>6</v>
      </c>
      <c r="J8" s="20">
        <f>SUM(J11:J30)</f>
        <v>0</v>
      </c>
      <c r="K8" s="19">
        <f>I4+I5+K4+K5</f>
        <v>0</v>
      </c>
      <c r="L8" s="14"/>
    </row>
    <row r="9" spans="3:13" ht="22.5" customHeight="1">
      <c r="C9" s="18"/>
      <c r="D9" s="18"/>
      <c r="E9" s="17"/>
      <c r="F9" s="17"/>
      <c r="G9" s="18"/>
      <c r="H9" s="17"/>
      <c r="I9" s="16"/>
      <c r="J9" s="15"/>
      <c r="K9" s="15"/>
      <c r="L9" s="14"/>
      <c r="M9" s="14"/>
    </row>
    <row r="10" spans="1:11" ht="37.5" customHeight="1">
      <c r="A10" s="9"/>
      <c r="B10" s="13" t="s">
        <v>5</v>
      </c>
      <c r="C10" s="43" t="s">
        <v>21</v>
      </c>
      <c r="D10" s="44"/>
      <c r="E10" s="8" t="s">
        <v>4</v>
      </c>
      <c r="F10" s="8" t="s">
        <v>3</v>
      </c>
      <c r="G10" s="39" t="s">
        <v>24</v>
      </c>
      <c r="H10" s="12" t="s">
        <v>2</v>
      </c>
      <c r="I10" s="11" t="s">
        <v>1</v>
      </c>
      <c r="J10" s="46" t="s">
        <v>0</v>
      </c>
      <c r="K10" s="47"/>
    </row>
    <row r="11" spans="1:11" ht="27" customHeight="1">
      <c r="A11" s="42">
        <v>1</v>
      </c>
      <c r="B11" s="10"/>
      <c r="C11" s="34"/>
      <c r="D11" s="36"/>
      <c r="E11" s="8"/>
      <c r="F11" s="9"/>
      <c r="G11" s="9"/>
      <c r="H11" s="8"/>
      <c r="I11" s="7"/>
      <c r="J11" s="6">
        <f>IF(B11="ジュニア",500,IF(H11="有",IF(I11="成人",800,IF(I11="高校以下",500,"")),IF(I11="成人",1500,IF(I11="高校以下",1000,""))))</f>
      </c>
      <c r="K11" s="5"/>
    </row>
    <row r="12" spans="1:11" ht="27" customHeight="1">
      <c r="A12" s="42"/>
      <c r="B12" s="33">
        <f>IF(OR(AND(B11&lt;&gt;"",B11&lt;&gt;"ジュニア"),C12&lt;&gt;""),B11,"")</f>
      </c>
      <c r="C12" s="40"/>
      <c r="D12" s="37"/>
      <c r="E12" s="8"/>
      <c r="F12" s="9"/>
      <c r="G12" s="9"/>
      <c r="H12" s="8"/>
      <c r="I12" s="7"/>
      <c r="J12" s="6">
        <f>IF(B12="ジュニア",500,IF(H12="有",IF(I12="成人",800,IF(I12="高校以下",500,"")),IF(I12="成人",1500,IF(I12="高校以下",1000,""))))</f>
      </c>
      <c r="K12" s="5"/>
    </row>
    <row r="13" spans="1:11" ht="27" customHeight="1">
      <c r="A13" s="42">
        <v>2</v>
      </c>
      <c r="B13" s="10"/>
      <c r="C13" s="34"/>
      <c r="D13" s="36"/>
      <c r="E13" s="8"/>
      <c r="F13" s="9"/>
      <c r="G13" s="9"/>
      <c r="H13" s="8"/>
      <c r="I13" s="7"/>
      <c r="J13" s="6">
        <f aca="true" t="shared" si="0" ref="J13:J18">IF(B13="ジュニア",500,IF(H13="有",IF(I13="成人",800,IF(I13="高校以下",500,"")),IF(I13="成人",1500,IF(I13="高校以下",1000,""))))</f>
      </c>
      <c r="K13" s="5"/>
    </row>
    <row r="14" spans="1:11" ht="27" customHeight="1">
      <c r="A14" s="42"/>
      <c r="B14" s="33">
        <f>IF(OR(AND(B13&lt;&gt;"",B13&lt;&gt;"ジュニア"),C14&lt;&gt;""),B13,"")</f>
      </c>
      <c r="C14" s="35"/>
      <c r="D14" s="37"/>
      <c r="E14" s="8"/>
      <c r="F14" s="9"/>
      <c r="G14" s="9"/>
      <c r="H14" s="8"/>
      <c r="I14" s="7"/>
      <c r="J14" s="6">
        <f t="shared" si="0"/>
      </c>
      <c r="K14" s="5"/>
    </row>
    <row r="15" spans="1:11" ht="27" customHeight="1">
      <c r="A15" s="42">
        <v>3</v>
      </c>
      <c r="B15" s="10"/>
      <c r="C15" s="34"/>
      <c r="D15" s="36"/>
      <c r="E15" s="8"/>
      <c r="F15" s="9"/>
      <c r="G15" s="9"/>
      <c r="H15" s="8"/>
      <c r="I15" s="7"/>
      <c r="J15" s="6">
        <f t="shared" si="0"/>
      </c>
      <c r="K15" s="5"/>
    </row>
    <row r="16" spans="1:11" ht="27" customHeight="1">
      <c r="A16" s="42"/>
      <c r="B16" s="33">
        <f>IF(OR(AND(B15&lt;&gt;"",B15&lt;&gt;"ジュニア"),C16&lt;&gt;""),B15,"")</f>
      </c>
      <c r="C16" s="35"/>
      <c r="D16" s="37"/>
      <c r="E16" s="8"/>
      <c r="F16" s="9"/>
      <c r="G16" s="9"/>
      <c r="H16" s="8"/>
      <c r="I16" s="7"/>
      <c r="J16" s="6">
        <f t="shared" si="0"/>
      </c>
      <c r="K16" s="5"/>
    </row>
    <row r="17" spans="1:11" ht="27" customHeight="1">
      <c r="A17" s="42">
        <v>4</v>
      </c>
      <c r="B17" s="10"/>
      <c r="C17" s="34"/>
      <c r="D17" s="36"/>
      <c r="E17" s="8"/>
      <c r="F17" s="9"/>
      <c r="G17" s="9"/>
      <c r="H17" s="8"/>
      <c r="I17" s="7"/>
      <c r="J17" s="6">
        <f t="shared" si="0"/>
      </c>
      <c r="K17" s="5"/>
    </row>
    <row r="18" spans="1:11" ht="27" customHeight="1">
      <c r="A18" s="42"/>
      <c r="B18" s="33">
        <f>IF(OR(AND(B17&lt;&gt;"",B17&lt;&gt;"ジュニア"),C18&lt;&gt;""),B17,"")</f>
      </c>
      <c r="C18" s="35"/>
      <c r="D18" s="37"/>
      <c r="E18" s="8"/>
      <c r="F18" s="9"/>
      <c r="G18" s="9"/>
      <c r="H18" s="8"/>
      <c r="I18" s="7"/>
      <c r="J18" s="6">
        <f t="shared" si="0"/>
      </c>
      <c r="K18" s="5"/>
    </row>
    <row r="19" spans="1:11" ht="27" customHeight="1">
      <c r="A19" s="42">
        <v>5</v>
      </c>
      <c r="B19" s="10"/>
      <c r="C19" s="34"/>
      <c r="D19" s="36"/>
      <c r="E19" s="8"/>
      <c r="F19" s="9"/>
      <c r="G19" s="9"/>
      <c r="H19" s="8"/>
      <c r="I19" s="7"/>
      <c r="J19" s="6">
        <f aca="true" t="shared" si="1" ref="J19:J30">IF(B19="ジュニア",500,IF(H19="有",IF(I19="成人",800,IF(I19="高校以下",500,"")),IF(I19="成人",1500,IF(I19="高校以下",1000,""))))</f>
      </c>
      <c r="K19" s="5"/>
    </row>
    <row r="20" spans="1:11" ht="27" customHeight="1">
      <c r="A20" s="42"/>
      <c r="B20" s="33">
        <f>IF(OR(AND(B19&lt;&gt;"",B19&lt;&gt;"ジュニア"),C20&lt;&gt;""),B19,"")</f>
      </c>
      <c r="C20" s="35"/>
      <c r="D20" s="37"/>
      <c r="E20" s="8"/>
      <c r="F20" s="9"/>
      <c r="G20" s="9"/>
      <c r="H20" s="8"/>
      <c r="I20" s="7"/>
      <c r="J20" s="6">
        <f t="shared" si="1"/>
      </c>
      <c r="K20" s="5"/>
    </row>
    <row r="21" spans="1:11" ht="27" customHeight="1">
      <c r="A21" s="42">
        <v>6</v>
      </c>
      <c r="B21" s="10"/>
      <c r="C21" s="34"/>
      <c r="D21" s="36"/>
      <c r="E21" s="8"/>
      <c r="F21" s="9"/>
      <c r="G21" s="9"/>
      <c r="H21" s="8"/>
      <c r="I21" s="7"/>
      <c r="J21" s="6">
        <f t="shared" si="1"/>
      </c>
      <c r="K21" s="5"/>
    </row>
    <row r="22" spans="1:11" ht="27" customHeight="1">
      <c r="A22" s="42"/>
      <c r="B22" s="33">
        <f>IF(OR(AND(B21&lt;&gt;"",B21&lt;&gt;"ジュニア"),C22&lt;&gt;""),B21,"")</f>
      </c>
      <c r="C22" s="35"/>
      <c r="D22" s="37"/>
      <c r="E22" s="8"/>
      <c r="F22" s="9"/>
      <c r="G22" s="9"/>
      <c r="H22" s="8"/>
      <c r="I22" s="7"/>
      <c r="J22" s="6">
        <f t="shared" si="1"/>
      </c>
      <c r="K22" s="5"/>
    </row>
    <row r="23" spans="1:11" ht="27" customHeight="1">
      <c r="A23" s="42">
        <v>7</v>
      </c>
      <c r="B23" s="10"/>
      <c r="C23" s="34"/>
      <c r="D23" s="36"/>
      <c r="E23" s="8"/>
      <c r="F23" s="9"/>
      <c r="G23" s="9"/>
      <c r="H23" s="8"/>
      <c r="I23" s="7"/>
      <c r="J23" s="6">
        <f t="shared" si="1"/>
      </c>
      <c r="K23" s="5"/>
    </row>
    <row r="24" spans="1:11" ht="27" customHeight="1">
      <c r="A24" s="42"/>
      <c r="B24" s="33">
        <f>IF(OR(AND(B23&lt;&gt;"",B23&lt;&gt;"ジュニア"),C24&lt;&gt;""),B23,"")</f>
      </c>
      <c r="C24" s="35"/>
      <c r="D24" s="37"/>
      <c r="E24" s="8"/>
      <c r="F24" s="9"/>
      <c r="G24" s="9"/>
      <c r="H24" s="8"/>
      <c r="I24" s="7"/>
      <c r="J24" s="6">
        <f t="shared" si="1"/>
      </c>
      <c r="K24" s="5"/>
    </row>
    <row r="25" spans="1:11" ht="27" customHeight="1">
      <c r="A25" s="42">
        <v>8</v>
      </c>
      <c r="B25" s="10"/>
      <c r="C25" s="34"/>
      <c r="D25" s="36"/>
      <c r="E25" s="8"/>
      <c r="F25" s="9"/>
      <c r="G25" s="9"/>
      <c r="H25" s="8"/>
      <c r="I25" s="7"/>
      <c r="J25" s="6">
        <f t="shared" si="1"/>
      </c>
      <c r="K25" s="5"/>
    </row>
    <row r="26" spans="1:11" ht="27" customHeight="1">
      <c r="A26" s="42"/>
      <c r="B26" s="33">
        <f>IF(OR(AND(B25&lt;&gt;"",B25&lt;&gt;"ジュニア"),C26&lt;&gt;""),B25,"")</f>
      </c>
      <c r="C26" s="35"/>
      <c r="D26" s="37"/>
      <c r="E26" s="8"/>
      <c r="F26" s="9"/>
      <c r="G26" s="9"/>
      <c r="H26" s="8"/>
      <c r="I26" s="7"/>
      <c r="J26" s="6">
        <f t="shared" si="1"/>
      </c>
      <c r="K26" s="5"/>
    </row>
    <row r="27" spans="1:11" ht="27" customHeight="1">
      <c r="A27" s="42">
        <v>9</v>
      </c>
      <c r="B27" s="10"/>
      <c r="C27" s="34"/>
      <c r="D27" s="36"/>
      <c r="E27" s="8"/>
      <c r="F27" s="9"/>
      <c r="G27" s="9"/>
      <c r="H27" s="8"/>
      <c r="I27" s="7"/>
      <c r="J27" s="6">
        <f t="shared" si="1"/>
      </c>
      <c r="K27" s="5"/>
    </row>
    <row r="28" spans="1:11" ht="27" customHeight="1">
      <c r="A28" s="42"/>
      <c r="B28" s="33">
        <f>IF(OR(AND(B27&lt;&gt;"",B27&lt;&gt;"ジュニア"),C28&lt;&gt;""),B27,"")</f>
      </c>
      <c r="C28" s="35"/>
      <c r="D28" s="37"/>
      <c r="E28" s="8"/>
      <c r="F28" s="9"/>
      <c r="G28" s="9"/>
      <c r="H28" s="8"/>
      <c r="I28" s="7"/>
      <c r="J28" s="6">
        <f t="shared" si="1"/>
      </c>
      <c r="K28" s="5"/>
    </row>
    <row r="29" spans="1:11" ht="27" customHeight="1">
      <c r="A29" s="42">
        <v>10</v>
      </c>
      <c r="B29" s="10"/>
      <c r="C29" s="34"/>
      <c r="D29" s="36"/>
      <c r="E29" s="8"/>
      <c r="F29" s="9"/>
      <c r="G29" s="9"/>
      <c r="H29" s="8"/>
      <c r="I29" s="7"/>
      <c r="J29" s="6">
        <f t="shared" si="1"/>
      </c>
      <c r="K29" s="5"/>
    </row>
    <row r="30" spans="1:11" ht="27" customHeight="1">
      <c r="A30" s="42"/>
      <c r="B30" s="33">
        <f>IF(OR(AND(B29&lt;&gt;"",B29&lt;&gt;"ジュニア"),C30&lt;&gt;""),B29,"")</f>
      </c>
      <c r="C30" s="38"/>
      <c r="D30" s="41"/>
      <c r="E30" s="8"/>
      <c r="F30" s="9"/>
      <c r="G30" s="9"/>
      <c r="H30" s="8"/>
      <c r="I30" s="7"/>
      <c r="J30" s="6">
        <f t="shared" si="1"/>
      </c>
      <c r="K30" s="5"/>
    </row>
  </sheetData>
  <sheetProtection/>
  <mergeCells count="20">
    <mergeCell ref="A13:A14"/>
    <mergeCell ref="B2:H2"/>
    <mergeCell ref="J10:K10"/>
    <mergeCell ref="C8:H8"/>
    <mergeCell ref="E3:F3"/>
    <mergeCell ref="E4:F4"/>
    <mergeCell ref="E5:F5"/>
    <mergeCell ref="G7:K7"/>
    <mergeCell ref="I2:K2"/>
    <mergeCell ref="G6:K6"/>
    <mergeCell ref="A15:A16"/>
    <mergeCell ref="C10:D10"/>
    <mergeCell ref="A27:A28"/>
    <mergeCell ref="A29:A30"/>
    <mergeCell ref="A19:A20"/>
    <mergeCell ref="A21:A22"/>
    <mergeCell ref="A23:A24"/>
    <mergeCell ref="A25:A26"/>
    <mergeCell ref="A17:A18"/>
    <mergeCell ref="A11:A12"/>
  </mergeCells>
  <dataValidations count="6">
    <dataValidation type="list" allowBlank="1" showInputMessage="1" showErrorMessage="1" sqref="I11:I35">
      <formula1>"成人,高校以下"</formula1>
    </dataValidation>
    <dataValidation type="list" allowBlank="1" showInputMessage="1" showErrorMessage="1" sqref="I36:I65536 I8:I10 I1 I3:I5">
      <formula1>"招待,成人,高校以下"</formula1>
    </dataValidation>
    <dataValidation type="list" allowBlank="1" showInputMessage="1" showErrorMessage="1" sqref="H11:H30">
      <formula1>"有,無"</formula1>
    </dataValidation>
    <dataValidation type="list" allowBlank="1" showInputMessage="1" showErrorMessage="1" sqref="B31:B65536 B1:B5 B7:B10">
      <formula1>"男1,男2,男3,男4,男シニア,女1,女2,女3,女4,女シニア"</formula1>
    </dataValidation>
    <dataValidation type="list" allowBlank="1" showInputMessage="1" showErrorMessage="1" sqref="F11:F30">
      <formula1>"在住,在勤,在学,在クラブ"</formula1>
    </dataValidation>
    <dataValidation type="list" allowBlank="1" showInputMessage="1" showErrorMessage="1" sqref="B11 B13 B15 B17 B19 B21 B23 B25 B27 B29">
      <formula1>"男1,男2,男3,女1,女2,女3,ジュニア"</formula1>
    </dataValidation>
  </dataValidations>
  <hyperlinks>
    <hyperlink ref="B2" r:id="rId1" display="下記を記入してbuchi4@gmail.comへメールして下さい。開催日５日前までに詳細を連絡します。"/>
    <hyperlink ref="B2:H2" r:id="rId2" display="下記を記入してinfo@badminton-urayasu.jpへメールして下さい。"/>
  </hyperlinks>
  <printOptions/>
  <pageMargins left="0.2" right="0.23" top="0.5" bottom="0.49" header="0.512" footer="0.46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etsuo</dc:creator>
  <cp:keywords/>
  <dc:description/>
  <cp:lastModifiedBy>buchi4@gmail.com</cp:lastModifiedBy>
  <cp:lastPrinted>2017-03-28T03:21:45Z</cp:lastPrinted>
  <dcterms:created xsi:type="dcterms:W3CDTF">2011-11-16T23:47:23Z</dcterms:created>
  <dcterms:modified xsi:type="dcterms:W3CDTF">2019-07-18T14:18:32Z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