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75" windowWidth="15870" windowHeight="1159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<sst xmlns="http://schemas.openxmlformats.org/spreadsheetml/2006/main" count="26" uniqueCount="24">
  <si>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金額</t>
  </si>
  <si>
    <t>成人・高校以下</t>
  </si>
  <si>
    <t>協会登録</t>
  </si>
  <si>
    <t>在住等</t>
  </si>
  <si>
    <t>フリガナ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</si>
  <si>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</si>
  <si>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合計金額</t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</si>
  <si>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</si>
  <si>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</si>
  <si>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</si>
  <si>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</si>
  <si>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</si>
  <si>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</si>
  <si>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</si>
  <si>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</si>
  <si>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</si>
  <si>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下記を記入してinfo@badminton-urayasu.jpへメールして下さい。</t>
  </si>
  <si>
    <t>９時</t>
  </si>
  <si>
    <t>大会期日</t>
  </si>
  <si>
    <t>浦安市バドミントン協会</t>
  </si>
  <si>
    <t>氏名（フルネーム）
　　姓　　　　　名</t>
  </si>
  <si>
    <t>☆締切り後に返信メールがない場合は再度連絡お願いします</t>
  </si>
  <si>
    <t>所属クラブ
ｼﾞｭﾆｱは学年も</t>
  </si>
  <si>
    <t>2021年春季市民大会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</si>
</sst>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 wrapText="1" shrinkToFit="1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2" xfId="61" applyBorder="1" applyAlignment="1">
      <alignment vertical="center" wrapText="1" shrinkToFi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3" xfId="61" applyNumberFormat="1" applyFont="1" applyBorder="1" applyAlignment="1">
      <alignment horizontal="righ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0" fillId="0" borderId="12" xfId="61" applyFont="1" applyBorder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7" fillId="0" borderId="0" xfId="61" applyFont="1" applyAlignment="1">
      <alignment vertical="center" wrapText="1" shrinkToFit="1"/>
      <protection/>
    </xf>
    <xf numFmtId="0" fontId="0" fillId="0" borderId="12" xfId="61" applyFont="1" applyBorder="1" applyAlignment="1">
      <alignment horizontal="center" vertical="center"/>
      <protection/>
    </xf>
    <xf numFmtId="0" fontId="7" fillId="0" borderId="0" xfId="61" applyFont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9" fillId="0" borderId="14" xfId="61" applyFont="1" applyBorder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6" xfId="61" applyFont="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2" xfId="61" applyBorder="1" applyAlignment="1">
      <alignment horizontal="center" vertical="center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0" fontId="8" fillId="0" borderId="0" xfId="43" applyAlignment="1" applyProtection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left" vertical="center" shrinkToFit="1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10" fillId="0" borderId="14" xfId="43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>
      <alignment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3.375" style="1" customWidth="1"/>
    <col min="2" max="2" width="10.625" style="4" customWidth="1"/>
    <col min="3" max="3" width="8.00390625" style="1" customWidth="1"/>
    <col min="4" max="4" width="7.50390625" style="1" customWidth="1"/>
    <col min="5" max="5" width="12.25390625" style="3" customWidth="1"/>
    <col min="6" max="6" width="7.125" style="3" customWidth="1"/>
    <col min="7" max="7" width="14.625" style="1" customWidth="1"/>
    <col min="8" max="8" width="7.50390625" style="3" customWidth="1"/>
    <col min="9" max="9" width="8.25390625" style="3" customWidth="1"/>
    <col min="10" max="10" width="11.00390625" style="2" customWidth="1"/>
    <col min="11" max="11" width="6.125" style="2" customWidth="1"/>
    <col min="12" max="16384" width="9.00390625" style="1" customWidth="1"/>
  </cols>
  <sheetData>
    <row r="1" spans="1:11" ht="30" customHeight="1">
      <c r="A1" s="30" t="s">
        <v>19</v>
      </c>
      <c r="E1" s="29" t="s">
        <v>23</v>
      </c>
      <c r="F1" s="28"/>
      <c r="I1" s="3" t="s">
        <v>18</v>
      </c>
      <c r="J1" s="31">
        <v>44360</v>
      </c>
      <c r="K1" s="2" t="s">
        <v>17</v>
      </c>
    </row>
    <row r="2" spans="2:11" ht="31.5" customHeight="1">
      <c r="B2" s="44" t="s">
        <v>16</v>
      </c>
      <c r="C2" s="44"/>
      <c r="D2" s="44"/>
      <c r="E2" s="44"/>
      <c r="F2" s="44"/>
      <c r="G2" s="44"/>
      <c r="H2" s="44"/>
      <c r="I2" s="54" t="s">
        <v>21</v>
      </c>
      <c r="J2" s="55"/>
      <c r="K2" s="55"/>
    </row>
    <row r="3" spans="3:11" ht="21.75" customHeight="1">
      <c r="C3" s="27" t="s">
        <v>15</v>
      </c>
      <c r="D3" s="27"/>
      <c r="E3" s="50"/>
      <c r="F3" s="50"/>
      <c r="G3" s="9" t="s">
        <v>2</v>
      </c>
      <c r="H3" s="26" t="s">
        <v>14</v>
      </c>
      <c r="I3" s="26" t="s">
        <v>12</v>
      </c>
      <c r="J3" s="26" t="s">
        <v>13</v>
      </c>
      <c r="K3" s="26" t="s">
        <v>12</v>
      </c>
    </row>
    <row r="4" spans="2:11" ht="18.75" customHeight="1">
      <c r="B4" s="25"/>
      <c r="C4" s="24" t="s">
        <v>11</v>
      </c>
      <c r="D4" s="24"/>
      <c r="E4" s="51"/>
      <c r="F4" s="51"/>
      <c r="G4" s="9" t="s">
        <v>10</v>
      </c>
      <c r="H4" s="22">
        <v>800</v>
      </c>
      <c r="I4" s="8">
        <f>COUNTIF($J$10:$J$29,H4)</f>
        <v>0</v>
      </c>
      <c r="J4" s="23">
        <v>1700</v>
      </c>
      <c r="K4" s="8">
        <f>COUNTIF($J$10:$J$29,J4)</f>
        <v>0</v>
      </c>
    </row>
    <row r="5" spans="3:11" ht="20.25" customHeight="1">
      <c r="C5" s="24" t="s">
        <v>9</v>
      </c>
      <c r="D5" s="24"/>
      <c r="E5" s="52"/>
      <c r="F5" s="52"/>
      <c r="G5" s="9" t="s">
        <v>8</v>
      </c>
      <c r="H5" s="22">
        <v>500</v>
      </c>
      <c r="I5" s="8">
        <f>COUNTIF($J$10:$J$29,H5)</f>
        <v>0</v>
      </c>
      <c r="J5" s="23">
        <v>1000</v>
      </c>
      <c r="K5" s="8">
        <f>COUNTIF($J$10:$J$29,J5)</f>
        <v>0</v>
      </c>
    </row>
    <row r="6" spans="3:11" ht="22.5" customHeight="1">
      <c r="C6" s="21" t="s">
        <v>7</v>
      </c>
      <c r="D6" s="21"/>
      <c r="E6" s="8"/>
      <c r="F6" s="8"/>
      <c r="G6" s="52"/>
      <c r="H6" s="52"/>
      <c r="I6" s="52"/>
      <c r="J6" s="52"/>
      <c r="K6" s="53"/>
    </row>
    <row r="7" spans="3:12" ht="23.25" customHeight="1">
      <c r="C7" s="47"/>
      <c r="D7" s="48"/>
      <c r="E7" s="48"/>
      <c r="F7" s="48"/>
      <c r="G7" s="48"/>
      <c r="H7" s="49"/>
      <c r="I7" s="8" t="s">
        <v>6</v>
      </c>
      <c r="J7" s="20">
        <f>SUM(J10:J29)</f>
        <v>0</v>
      </c>
      <c r="K7" s="19">
        <f>I4+I5+K4+K5</f>
        <v>0</v>
      </c>
      <c r="L7" s="14"/>
    </row>
    <row r="8" spans="3:13" ht="22.5" customHeight="1">
      <c r="C8" s="18"/>
      <c r="D8" s="18"/>
      <c r="E8" s="17"/>
      <c r="F8" s="17"/>
      <c r="G8" s="18"/>
      <c r="H8" s="17"/>
      <c r="I8" s="16"/>
      <c r="J8" s="15"/>
      <c r="K8" s="15"/>
      <c r="L8" s="14"/>
      <c r="M8" s="14"/>
    </row>
    <row r="9" spans="1:11" ht="37.5" customHeight="1">
      <c r="A9" s="9"/>
      <c r="B9" s="13" t="s">
        <v>5</v>
      </c>
      <c r="C9" s="42" t="s">
        <v>20</v>
      </c>
      <c r="D9" s="43"/>
      <c r="E9" s="8" t="s">
        <v>4</v>
      </c>
      <c r="F9" s="8" t="s">
        <v>3</v>
      </c>
      <c r="G9" s="38" t="s">
        <v>22</v>
      </c>
      <c r="H9" s="12" t="s">
        <v>2</v>
      </c>
      <c r="I9" s="11" t="s">
        <v>1</v>
      </c>
      <c r="J9" s="45" t="s">
        <v>0</v>
      </c>
      <c r="K9" s="46"/>
    </row>
    <row r="10" spans="1:11" ht="27" customHeight="1">
      <c r="A10" s="41">
        <v>1</v>
      </c>
      <c r="B10" s="10"/>
      <c r="C10" s="33"/>
      <c r="D10" s="35"/>
      <c r="E10" s="8"/>
      <c r="F10" s="9"/>
      <c r="G10" s="9"/>
      <c r="H10" s="8"/>
      <c r="I10" s="7"/>
      <c r="J10" s="6">
        <f>IF(B10="ジュニア",500,IF(H10="有",IF(I10="成人",800,IF(I10="高校以下",500,"")),IF(I10="成人",1700,IF(I10="高校以下",1000,""))))</f>
      </c>
      <c r="K10" s="5"/>
    </row>
    <row r="11" spans="1:11" ht="27" customHeight="1">
      <c r="A11" s="41"/>
      <c r="B11" s="32">
        <f>IF(OR(AND(B10&lt;&gt;"",B10&lt;&gt;"ジュニア"),C11&lt;&gt;""),B10,"")</f>
      </c>
      <c r="C11" s="39"/>
      <c r="D11" s="36"/>
      <c r="E11" s="8"/>
      <c r="F11" s="9"/>
      <c r="G11" s="9"/>
      <c r="H11" s="8"/>
      <c r="I11" s="7"/>
      <c r="J11" s="6">
        <f aca="true" t="shared" si="0" ref="J11:J29">IF(B11="ジュニア",500,IF(H11="有",IF(I11="成人",800,IF(I11="高校以下",500,"")),IF(I11="成人",1700,IF(I11="高校以下",1000,""))))</f>
      </c>
      <c r="K11" s="5"/>
    </row>
    <row r="12" spans="1:11" ht="27" customHeight="1">
      <c r="A12" s="41">
        <v>2</v>
      </c>
      <c r="B12" s="10"/>
      <c r="C12" s="33"/>
      <c r="D12" s="35"/>
      <c r="E12" s="8"/>
      <c r="F12" s="9"/>
      <c r="G12" s="9"/>
      <c r="H12" s="8"/>
      <c r="I12" s="7"/>
      <c r="J12" s="6">
        <f t="shared" si="0"/>
      </c>
      <c r="K12" s="5"/>
    </row>
    <row r="13" spans="1:11" ht="27" customHeight="1">
      <c r="A13" s="41"/>
      <c r="B13" s="32">
        <f>IF(OR(AND(B12&lt;&gt;"",B12&lt;&gt;"ジュニア"),C13&lt;&gt;""),B12,"")</f>
      </c>
      <c r="C13" s="34"/>
      <c r="D13" s="36"/>
      <c r="E13" s="8"/>
      <c r="F13" s="9"/>
      <c r="G13" s="9"/>
      <c r="H13" s="8"/>
      <c r="I13" s="7"/>
      <c r="J13" s="6">
        <f t="shared" si="0"/>
      </c>
      <c r="K13" s="5"/>
    </row>
    <row r="14" spans="1:11" ht="27" customHeight="1">
      <c r="A14" s="41">
        <v>3</v>
      </c>
      <c r="B14" s="10"/>
      <c r="C14" s="33"/>
      <c r="D14" s="35"/>
      <c r="E14" s="8"/>
      <c r="F14" s="9"/>
      <c r="G14" s="9"/>
      <c r="H14" s="8"/>
      <c r="I14" s="7"/>
      <c r="J14" s="6">
        <f t="shared" si="0"/>
      </c>
      <c r="K14" s="5"/>
    </row>
    <row r="15" spans="1:11" ht="27" customHeight="1">
      <c r="A15" s="41"/>
      <c r="B15" s="32">
        <f>IF(OR(AND(B14&lt;&gt;"",B14&lt;&gt;"ジュニア"),C15&lt;&gt;""),B14,"")</f>
      </c>
      <c r="C15" s="34"/>
      <c r="D15" s="36"/>
      <c r="E15" s="8"/>
      <c r="F15" s="9"/>
      <c r="G15" s="9"/>
      <c r="H15" s="8"/>
      <c r="I15" s="7"/>
      <c r="J15" s="6">
        <f t="shared" si="0"/>
      </c>
      <c r="K15" s="5"/>
    </row>
    <row r="16" spans="1:11" ht="27" customHeight="1">
      <c r="A16" s="41">
        <v>4</v>
      </c>
      <c r="B16" s="10"/>
      <c r="C16" s="33"/>
      <c r="D16" s="35"/>
      <c r="E16" s="8"/>
      <c r="F16" s="9"/>
      <c r="G16" s="9"/>
      <c r="H16" s="8"/>
      <c r="I16" s="7"/>
      <c r="J16" s="6">
        <f t="shared" si="0"/>
      </c>
      <c r="K16" s="5"/>
    </row>
    <row r="17" spans="1:11" ht="27" customHeight="1">
      <c r="A17" s="41"/>
      <c r="B17" s="32">
        <f>IF(OR(AND(B16&lt;&gt;"",B16&lt;&gt;"ジュニア"),C17&lt;&gt;""),B16,"")</f>
      </c>
      <c r="C17" s="34"/>
      <c r="D17" s="36"/>
      <c r="E17" s="8"/>
      <c r="F17" s="9"/>
      <c r="G17" s="9"/>
      <c r="H17" s="8"/>
      <c r="I17" s="7"/>
      <c r="J17" s="6">
        <f t="shared" si="0"/>
      </c>
      <c r="K17" s="5"/>
    </row>
    <row r="18" spans="1:11" ht="27" customHeight="1">
      <c r="A18" s="41">
        <v>5</v>
      </c>
      <c r="B18" s="10"/>
      <c r="C18" s="33"/>
      <c r="D18" s="35"/>
      <c r="E18" s="8"/>
      <c r="F18" s="9"/>
      <c r="G18" s="9"/>
      <c r="H18" s="8"/>
      <c r="I18" s="7"/>
      <c r="J18" s="6">
        <f t="shared" si="0"/>
      </c>
      <c r="K18" s="5"/>
    </row>
    <row r="19" spans="1:11" ht="27" customHeight="1">
      <c r="A19" s="41"/>
      <c r="B19" s="32">
        <f>IF(OR(AND(B18&lt;&gt;"",B18&lt;&gt;"ジュニア"),C19&lt;&gt;""),B18,"")</f>
      </c>
      <c r="C19" s="34"/>
      <c r="D19" s="36"/>
      <c r="E19" s="8"/>
      <c r="F19" s="9"/>
      <c r="G19" s="9"/>
      <c r="H19" s="8"/>
      <c r="I19" s="7"/>
      <c r="J19" s="6">
        <f t="shared" si="0"/>
      </c>
      <c r="K19" s="5"/>
    </row>
    <row r="20" spans="1:11" ht="27" customHeight="1">
      <c r="A20" s="41">
        <v>6</v>
      </c>
      <c r="B20" s="10"/>
      <c r="C20" s="33"/>
      <c r="D20" s="35"/>
      <c r="E20" s="8"/>
      <c r="F20" s="9"/>
      <c r="G20" s="9"/>
      <c r="H20" s="8"/>
      <c r="I20" s="7"/>
      <c r="J20" s="6">
        <f t="shared" si="0"/>
      </c>
      <c r="K20" s="5"/>
    </row>
    <row r="21" spans="1:11" ht="27" customHeight="1">
      <c r="A21" s="41"/>
      <c r="B21" s="32">
        <f>IF(OR(AND(B20&lt;&gt;"",B20&lt;&gt;"ジュニア"),C21&lt;&gt;""),B20,"")</f>
      </c>
      <c r="C21" s="34"/>
      <c r="D21" s="36"/>
      <c r="E21" s="8"/>
      <c r="F21" s="9"/>
      <c r="G21" s="9"/>
      <c r="H21" s="8"/>
      <c r="I21" s="7"/>
      <c r="J21" s="6">
        <f t="shared" si="0"/>
      </c>
      <c r="K21" s="5"/>
    </row>
    <row r="22" spans="1:11" ht="27" customHeight="1">
      <c r="A22" s="41">
        <v>7</v>
      </c>
      <c r="B22" s="10"/>
      <c r="C22" s="33"/>
      <c r="D22" s="35"/>
      <c r="E22" s="8"/>
      <c r="F22" s="9"/>
      <c r="G22" s="9"/>
      <c r="H22" s="8"/>
      <c r="I22" s="7"/>
      <c r="J22" s="6">
        <f t="shared" si="0"/>
      </c>
      <c r="K22" s="5"/>
    </row>
    <row r="23" spans="1:11" ht="27" customHeight="1">
      <c r="A23" s="41"/>
      <c r="B23" s="32">
        <f>IF(OR(AND(B22&lt;&gt;"",B22&lt;&gt;"ジュニア"),C23&lt;&gt;""),B22,"")</f>
      </c>
      <c r="C23" s="34"/>
      <c r="D23" s="36"/>
      <c r="E23" s="8"/>
      <c r="F23" s="9"/>
      <c r="G23" s="9"/>
      <c r="H23" s="8"/>
      <c r="I23" s="7"/>
      <c r="J23" s="6">
        <f t="shared" si="0"/>
      </c>
      <c r="K23" s="5"/>
    </row>
    <row r="24" spans="1:11" ht="27" customHeight="1">
      <c r="A24" s="41">
        <v>8</v>
      </c>
      <c r="B24" s="10"/>
      <c r="C24" s="33"/>
      <c r="D24" s="35"/>
      <c r="E24" s="8"/>
      <c r="F24" s="9"/>
      <c r="G24" s="9"/>
      <c r="H24" s="8"/>
      <c r="I24" s="7"/>
      <c r="J24" s="6">
        <f t="shared" si="0"/>
      </c>
      <c r="K24" s="5"/>
    </row>
    <row r="25" spans="1:11" ht="27" customHeight="1">
      <c r="A25" s="41"/>
      <c r="B25" s="32">
        <f>IF(OR(AND(B24&lt;&gt;"",B24&lt;&gt;"ジュニア"),C25&lt;&gt;""),B24,"")</f>
      </c>
      <c r="C25" s="34"/>
      <c r="D25" s="36"/>
      <c r="E25" s="8"/>
      <c r="F25" s="9"/>
      <c r="G25" s="9"/>
      <c r="H25" s="8"/>
      <c r="I25" s="7"/>
      <c r="J25" s="6">
        <f t="shared" si="0"/>
      </c>
      <c r="K25" s="5"/>
    </row>
    <row r="26" spans="1:11" ht="27" customHeight="1">
      <c r="A26" s="41">
        <v>9</v>
      </c>
      <c r="B26" s="10"/>
      <c r="C26" s="33"/>
      <c r="D26" s="35"/>
      <c r="E26" s="8"/>
      <c r="F26" s="9"/>
      <c r="G26" s="9"/>
      <c r="H26" s="8"/>
      <c r="I26" s="7"/>
      <c r="J26" s="6">
        <f t="shared" si="0"/>
      </c>
      <c r="K26" s="5"/>
    </row>
    <row r="27" spans="1:11" ht="27" customHeight="1">
      <c r="A27" s="41"/>
      <c r="B27" s="32">
        <f>IF(OR(AND(B26&lt;&gt;"",B26&lt;&gt;"ジュニア"),C27&lt;&gt;""),B26,"")</f>
      </c>
      <c r="C27" s="34"/>
      <c r="D27" s="36"/>
      <c r="E27" s="8"/>
      <c r="F27" s="9"/>
      <c r="G27" s="9"/>
      <c r="H27" s="8"/>
      <c r="I27" s="7"/>
      <c r="J27" s="6">
        <f t="shared" si="0"/>
      </c>
      <c r="K27" s="5"/>
    </row>
    <row r="28" spans="1:11" ht="27" customHeight="1">
      <c r="A28" s="41">
        <v>10</v>
      </c>
      <c r="B28" s="10"/>
      <c r="C28" s="33"/>
      <c r="D28" s="35"/>
      <c r="E28" s="8"/>
      <c r="F28" s="9"/>
      <c r="G28" s="9"/>
      <c r="H28" s="8"/>
      <c r="I28" s="7"/>
      <c r="J28" s="6">
        <f t="shared" si="0"/>
      </c>
      <c r="K28" s="5"/>
    </row>
    <row r="29" spans="1:11" ht="27" customHeight="1">
      <c r="A29" s="41"/>
      <c r="B29" s="32">
        <f>IF(OR(AND(B28&lt;&gt;"",B28&lt;&gt;"ジュニア"),C29&lt;&gt;""),B28,"")</f>
      </c>
      <c r="C29" s="37"/>
      <c r="D29" s="40"/>
      <c r="E29" s="8"/>
      <c r="F29" s="9"/>
      <c r="G29" s="9"/>
      <c r="H29" s="8"/>
      <c r="I29" s="7"/>
      <c r="J29" s="6">
        <f t="shared" si="0"/>
      </c>
      <c r="K29" s="5"/>
    </row>
  </sheetData>
  <sheetProtection/>
  <mergeCells count="19">
    <mergeCell ref="A12:A13"/>
    <mergeCell ref="B2:H2"/>
    <mergeCell ref="J9:K9"/>
    <mergeCell ref="C7:H7"/>
    <mergeCell ref="E3:F3"/>
    <mergeCell ref="E4:F4"/>
    <mergeCell ref="E5:F5"/>
    <mergeCell ref="G6:K6"/>
    <mergeCell ref="I2:K2"/>
    <mergeCell ref="A14:A15"/>
    <mergeCell ref="C9:D9"/>
    <mergeCell ref="A26:A27"/>
    <mergeCell ref="A28:A29"/>
    <mergeCell ref="A18:A19"/>
    <mergeCell ref="A20:A21"/>
    <mergeCell ref="A22:A23"/>
    <mergeCell ref="A24:A25"/>
    <mergeCell ref="A16:A17"/>
    <mergeCell ref="A10:A11"/>
  </mergeCells>
  <dataValidations count="6">
    <dataValidation type="list" allowBlank="1" showInputMessage="1" showErrorMessage="1" sqref="I10:I34">
      <formula1>"成人,高校以下"</formula1>
    </dataValidation>
    <dataValidation type="list" allowBlank="1" showInputMessage="1" showErrorMessage="1" sqref="I35:I65536 I7:I9 I1 I3:I5">
      <formula1>"招待,成人,高校以下"</formula1>
    </dataValidation>
    <dataValidation type="list" allowBlank="1" showInputMessage="1" showErrorMessage="1" sqref="H10:H29">
      <formula1>"有,無"</formula1>
    </dataValidation>
    <dataValidation type="list" allowBlank="1" showInputMessage="1" showErrorMessage="1" sqref="B30:B65536 B1:B9">
      <formula1>"男1,男2,男3,男4,男シニア,女1,女2,女3,女4,女シニア"</formula1>
    </dataValidation>
    <dataValidation type="list" allowBlank="1" showInputMessage="1" showErrorMessage="1" sqref="F10:F29">
      <formula1>"在住,在勤,在学,在クラブ"</formula1>
    </dataValidation>
    <dataValidation type="list" allowBlank="1" showInputMessage="1" showErrorMessage="1" sqref="B10 B12 B14 B16 B18 B20 B22 B24 B26 B28">
      <formula1>"男1,男2,男3,女1,女2,女3,ジュニア"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madaraishi</cp:lastModifiedBy>
  <cp:lastPrinted>2017-03-28T03:21:45Z</cp:lastPrinted>
  <dcterms:created xsi:type="dcterms:W3CDTF">2011-11-16T23:47:23Z</dcterms:created>
  <dcterms:modified xsi:type="dcterms:W3CDTF">2021-05-11T03:26:35Z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